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Shukurov\Desktop\Новая папка (2)\"/>
    </mc:Choice>
  </mc:AlternateContent>
  <bookViews>
    <workbookView xWindow="0" yWindow="0" windowWidth="23040" windowHeight="8616"/>
  </bookViews>
  <sheets>
    <sheet name="Лист1" sheetId="1" r:id="rId1"/>
  </sheets>
  <externalReferences>
    <externalReference r:id="rId2"/>
  </externalReferences>
  <definedNames>
    <definedName name="_Hlk109510007" localSheetId="0">Лист1!$A$25</definedName>
    <definedName name="_Hlk112447305" localSheetId="0">Лист1!$A$3</definedName>
    <definedName name="_Hlk114072424" localSheetId="0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K25" i="1" l="1"/>
  <c r="J25" i="1"/>
  <c r="K24" i="1" l="1"/>
  <c r="J24" i="1" l="1"/>
  <c r="G24" i="1"/>
  <c r="H24" i="1" l="1"/>
</calcChain>
</file>

<file path=xl/sharedStrings.xml><?xml version="1.0" encoding="utf-8"?>
<sst xmlns="http://schemas.openxmlformats.org/spreadsheetml/2006/main" count="79" uniqueCount="53">
  <si>
    <t>Давлат иштирокидаги корхоналар, шунингдек, ушбу корхоналарга тегишли бўлган юридик шахслар</t>
  </si>
  <si>
    <t>тасарруфидаги енгил автомобиллар тўғрисидаги</t>
  </si>
  <si>
    <t>МАЪЛУМОТЛАР</t>
  </si>
  <si>
    <t>Т/р</t>
  </si>
  <si>
    <t>Русуми</t>
  </si>
  <si>
    <t>Давлат рақами</t>
  </si>
  <si>
    <t>Ишлаб чиқарилган</t>
  </si>
  <si>
    <t>йили</t>
  </si>
  <si>
    <t>Балансга</t>
  </si>
  <si>
    <r>
      <t xml:space="preserve">олинган вақти </t>
    </r>
    <r>
      <rPr>
        <i/>
        <sz val="10"/>
        <color theme="1"/>
        <rFont val="Calibri"/>
        <family val="2"/>
        <charset val="204"/>
        <scheme val="minor"/>
      </rPr>
      <t>(аниқ санаси)</t>
    </r>
  </si>
  <si>
    <t xml:space="preserve">Сони </t>
  </si>
  <si>
    <t>(дона)</t>
  </si>
  <si>
    <t>Балансга олинган вақтдаги қиймати</t>
  </si>
  <si>
    <t>(минг сўмда)</t>
  </si>
  <si>
    <t>Сақлаш харажатлари</t>
  </si>
  <si>
    <r>
      <t xml:space="preserve">Жиҳозлаш харажатлари </t>
    </r>
    <r>
      <rPr>
        <i/>
        <sz val="10"/>
        <color theme="1"/>
        <rFont val="Calibri"/>
        <family val="2"/>
        <charset val="204"/>
        <scheme val="minor"/>
      </rPr>
      <t>(минг сўмда)</t>
    </r>
    <r>
      <rPr>
        <b/>
        <i/>
        <sz val="10"/>
        <color theme="1"/>
        <rFont val="Calibri"/>
        <family val="2"/>
        <charset val="204"/>
        <scheme val="minor"/>
      </rPr>
      <t xml:space="preserve"> </t>
    </r>
  </si>
  <si>
    <t xml:space="preserve">Ҳаракатланган масофа </t>
  </si>
  <si>
    <t>Ҳисобот даврида ҳаракатланган масофа</t>
  </si>
  <si>
    <t>Жами ҳаракатланган масофа</t>
  </si>
  <si>
    <t>(Ҳисобот йилининг маълумотлар эълон қилинаётган чораги)</t>
  </si>
  <si>
    <t>Дамас</t>
  </si>
  <si>
    <t>01 013 НСА</t>
  </si>
  <si>
    <t>-</t>
  </si>
  <si>
    <t>01 014 НСА</t>
  </si>
  <si>
    <t>Мерседес Е-240</t>
  </si>
  <si>
    <t>01 986 NLA</t>
  </si>
  <si>
    <t>Ласетти</t>
  </si>
  <si>
    <t>01 747 UBA</t>
  </si>
  <si>
    <t>01 722 МAA</t>
  </si>
  <si>
    <t>01 832 FEA</t>
  </si>
  <si>
    <t>01 877 ТСA</t>
  </si>
  <si>
    <t>01 252 РEA</t>
  </si>
  <si>
    <t>01 835 НDА</t>
  </si>
  <si>
    <t>01 834 НDА</t>
  </si>
  <si>
    <t>Нексия 2</t>
  </si>
  <si>
    <t>01 071 UEA</t>
  </si>
  <si>
    <t>Нексия 3</t>
  </si>
  <si>
    <t>01 038 BGA</t>
  </si>
  <si>
    <t>01 737 PBA</t>
  </si>
  <si>
    <t>01 833VFA</t>
  </si>
  <si>
    <t>Малибу 2</t>
  </si>
  <si>
    <t>01 730 AAA</t>
  </si>
  <si>
    <t>Маълумотлар эълон қилинаётган давр бўйича жами:</t>
  </si>
  <si>
    <t>Ҳисобот йилининг ўтган даври бўйича жами:</t>
  </si>
  <si>
    <r>
      <t>1. </t>
    </r>
    <r>
      <rPr>
        <sz val="12"/>
        <color theme="1"/>
        <rFont val="Calibri"/>
        <family val="2"/>
        <charset val="204"/>
        <scheme val="minor"/>
      </rPr>
      <t xml:space="preserve">Маълумотлар ҳисобот йилининг ҳар бир чораги учун алоҳида шакллантирилиб </t>
    </r>
    <r>
      <rPr>
        <i/>
        <sz val="12"/>
        <color theme="1"/>
        <rFont val="Calibri"/>
        <family val="2"/>
        <charset val="204"/>
        <scheme val="minor"/>
      </rPr>
      <t>(1,2,3 ва 4-чораклар қўшилганда, жадвалнинг</t>
    </r>
  </si>
  <si>
    <r>
      <t xml:space="preserve">“Ҳисобот йилининг ўтган даври бўйича жами” </t>
    </r>
    <r>
      <rPr>
        <i/>
        <sz val="12"/>
        <color theme="1"/>
        <rFont val="Calibri"/>
        <family val="2"/>
        <charset val="204"/>
        <scheme val="minor"/>
      </rPr>
      <t xml:space="preserve">сатрида 6-11-устунларнинг кўрсаткичлари ҳисобот йили давомида ўсиб борувчи тартибида киритилади) </t>
    </r>
    <r>
      <rPr>
        <sz val="12"/>
        <color theme="1"/>
        <rFont val="Calibri"/>
        <family val="2"/>
        <charset val="204"/>
        <scheme val="minor"/>
      </rPr>
      <t>Иқтисодиёт ва молия вазирлиги, Давлат активларини бошқариш агентлиги, вазирлик ва идоралар, Қорақалпоғистон Республикаси Вазирлар Кенгаши, вилоятлар ва Тошкент шаҳар ҳокимликларининг расмий веб-сайти ва Очиқ маълумотлар порталидаги саҳифасида жойлаштирилади;</t>
    </r>
  </si>
  <si>
    <r>
      <t>2. </t>
    </r>
    <r>
      <rPr>
        <sz val="12"/>
        <color theme="1"/>
        <rFont val="Calibri"/>
        <family val="2"/>
        <charset val="204"/>
        <scheme val="minor"/>
      </rPr>
      <t xml:space="preserve">Маълумотлар ҳар бир енгил автомобиллар кесимида, ҳар чорак якунидан кейинги ойнинг </t>
    </r>
    <r>
      <rPr>
        <b/>
        <sz val="12"/>
        <color theme="1"/>
        <rFont val="Calibri"/>
        <family val="2"/>
        <charset val="204"/>
        <scheme val="minor"/>
      </rPr>
      <t xml:space="preserve">ўнинчи санасига қадар </t>
    </r>
    <r>
      <rPr>
        <sz val="12"/>
        <color theme="1"/>
        <rFont val="Calibri"/>
        <family val="2"/>
        <charset val="204"/>
        <scheme val="minor"/>
      </rPr>
      <t>белгиланган</t>
    </r>
    <r>
      <rPr>
        <b/>
        <sz val="12"/>
        <color theme="1"/>
        <rFont val="Calibri"/>
        <family val="2"/>
        <charset val="204"/>
        <scheme val="minor"/>
      </rPr>
      <t xml:space="preserve">  </t>
    </r>
    <r>
      <rPr>
        <sz val="12"/>
        <color theme="1"/>
        <rFont val="Calibri"/>
        <family val="2"/>
        <charset val="204"/>
        <scheme val="minor"/>
      </rPr>
      <t>ахборот ресурсида жойлаштириб борилиши лозим;</t>
    </r>
  </si>
  <si>
    <r>
      <t>3. </t>
    </r>
    <r>
      <rPr>
        <sz val="12"/>
        <color theme="1"/>
        <rFont val="Calibri"/>
        <family val="2"/>
        <charset val="204"/>
        <scheme val="minor"/>
      </rPr>
      <t>Жадвалнинг 7-устунига янги автомототранспорт воситасини сотиб олиш қиймати киритилади. Шунингдек, муқаддам фойдаланувда бўлган</t>
    </r>
  </si>
  <si>
    <r>
      <t xml:space="preserve">ёки янги бўлмаган автомототранспорт воситаси балансга олинган тақдирда унинг баҳолаш </t>
    </r>
    <r>
      <rPr>
        <i/>
        <sz val="12"/>
        <color theme="1"/>
        <rFont val="Calibri"/>
        <family val="2"/>
        <charset val="204"/>
        <scheme val="minor"/>
      </rPr>
      <t>(қайта баҳолаш)</t>
    </r>
    <r>
      <rPr>
        <sz val="12"/>
        <color theme="1"/>
        <rFont val="Calibri"/>
        <family val="2"/>
        <charset val="204"/>
        <scheme val="minor"/>
      </rPr>
      <t xml:space="preserve"> қиймати киритилиб, ушбу юзасидан тегишли маълумотлар жадвал пастки қисмига изоҳ сифатида киритилиши лозим;</t>
    </r>
  </si>
  <si>
    <r>
      <t>4. </t>
    </r>
    <r>
      <rPr>
        <sz val="12"/>
        <color theme="1"/>
        <rFont val="Calibri"/>
        <family val="2"/>
        <charset val="204"/>
        <scheme val="minor"/>
      </rPr>
      <t>Жадвалнинг 10-устунида автомототранспорт воситаси фақат кўрсаткичлар киритилаётган чоракда ҳаракатланган масофа киритилади;</t>
    </r>
  </si>
  <si>
    <r>
      <t>5. </t>
    </r>
    <r>
      <rPr>
        <sz val="12"/>
        <color theme="1"/>
        <rFont val="Calibri"/>
        <family val="2"/>
        <charset val="204"/>
        <scheme val="minor"/>
      </rPr>
      <t>8 ва 9-устунларидаги сарфланган ҳаражатлар жамланган ҳолда, бюджет ва бюджетдан ташқари маблағлар ҳисобига амалга оширилган кўрсатқичлари бўйича жадвалнинг пастки қисмига изоҳ сифатида киритилиши лозим.</t>
    </r>
  </si>
  <si>
    <t>17-илова</t>
  </si>
  <si>
    <t>Изоҳ: маълумот 2024 йил 3 чорак учун берилган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</si>
</sst>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0"/>
      <name val="Bookman Old Styl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35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" fontId="7" fillId="3" borderId="5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justify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Shukurov/Desktop/&#1090;&#1088;&#1072;&#1085;&#1089;&#1087;&#1086;&#1088;&#1090;/2024/&#1058;&#1088;&#1072;&#1085;&#1089;&#1087;&#1086;&#1088;&#109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2022"/>
      <sheetName val="Свод 01,22"/>
      <sheetName val="Феврал2022"/>
      <sheetName val="Свод 02,22"/>
      <sheetName val="Март2022"/>
      <sheetName val="Свод 03,22"/>
      <sheetName val="Апрел2022"/>
      <sheetName val="Свод 04,22"/>
      <sheetName val="Май2022"/>
      <sheetName val="Свод 05,22"/>
      <sheetName val="Июн2022"/>
      <sheetName val="Свод 06,22"/>
      <sheetName val="Июн2022 (2)"/>
      <sheetName val="Июл2022"/>
      <sheetName val="Свод 07,22"/>
      <sheetName val="Август2022"/>
      <sheetName val="Свод 08,22"/>
      <sheetName val="Сентябр2022"/>
      <sheetName val="Свод 09,22"/>
      <sheetName val="Октябр2022"/>
      <sheetName val="Свод 10,22"/>
      <sheetName val="Ноябр2022"/>
      <sheetName val="Свод 11,22"/>
      <sheetName val="Свод 12,22"/>
      <sheetName val="ИТОГ"/>
      <sheetName val="ИТОГ (2)"/>
      <sheetName val="Январь2024"/>
      <sheetName val="Свод 01"/>
      <sheetName val="Февраль2024"/>
      <sheetName val="Свод 02"/>
      <sheetName val="Март2024"/>
      <sheetName val="Свод 03"/>
      <sheetName val="Апрель2024"/>
      <sheetName val="Свод 04"/>
      <sheetName val="Май2024"/>
      <sheetName val="Свод 05"/>
      <sheetName val="Июн2024"/>
      <sheetName val="Свод 06"/>
      <sheetName val="Июл2024"/>
      <sheetName val="Свод 07"/>
      <sheetName val="Август2024"/>
      <sheetName val="Свод 08"/>
      <sheetName val="Сентябр2024"/>
      <sheetName val="Свод 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8">
          <cell r="N18">
            <v>541375.16</v>
          </cell>
          <cell r="S18">
            <v>50000</v>
          </cell>
        </row>
        <row r="19">
          <cell r="N19">
            <v>586956.86</v>
          </cell>
          <cell r="S19">
            <v>50000</v>
          </cell>
        </row>
        <row r="20">
          <cell r="N20">
            <v>445162.03</v>
          </cell>
          <cell r="S20">
            <v>0</v>
          </cell>
        </row>
        <row r="21">
          <cell r="N21">
            <v>119497.98000000001</v>
          </cell>
          <cell r="S21">
            <v>50000</v>
          </cell>
        </row>
        <row r="22">
          <cell r="N22">
            <v>525544.75</v>
          </cell>
          <cell r="S22">
            <v>50000</v>
          </cell>
        </row>
        <row r="23">
          <cell r="N23">
            <v>1344750</v>
          </cell>
          <cell r="S23">
            <v>50000</v>
          </cell>
        </row>
        <row r="24">
          <cell r="N24">
            <v>233821.83</v>
          </cell>
          <cell r="S24">
            <v>0</v>
          </cell>
        </row>
        <row r="25">
          <cell r="N25">
            <v>611842.01</v>
          </cell>
          <cell r="S25">
            <v>50000</v>
          </cell>
        </row>
        <row r="27">
          <cell r="N27">
            <v>1594497.36</v>
          </cell>
          <cell r="S27">
            <v>50000</v>
          </cell>
        </row>
        <row r="28">
          <cell r="N28">
            <v>334963.94</v>
          </cell>
          <cell r="S28">
            <v>50000</v>
          </cell>
        </row>
        <row r="29">
          <cell r="N29">
            <v>418858.92</v>
          </cell>
          <cell r="S29">
            <v>50000</v>
          </cell>
        </row>
        <row r="30">
          <cell r="N30">
            <v>401611.79</v>
          </cell>
          <cell r="S30">
            <v>50000</v>
          </cell>
        </row>
        <row r="31">
          <cell r="N31">
            <v>57161.919999999998</v>
          </cell>
          <cell r="S31">
            <v>50000</v>
          </cell>
        </row>
        <row r="32">
          <cell r="N32">
            <v>0</v>
          </cell>
          <cell r="S32">
            <v>0</v>
          </cell>
        </row>
        <row r="33">
          <cell r="N33">
            <v>3240788.5</v>
          </cell>
          <cell r="S33">
            <v>0</v>
          </cell>
        </row>
      </sheetData>
      <sheetData sheetId="40"/>
      <sheetData sheetId="41">
        <row r="18">
          <cell r="N18">
            <v>848224.1</v>
          </cell>
          <cell r="S18">
            <v>50000</v>
          </cell>
        </row>
        <row r="19">
          <cell r="N19">
            <v>359705.17</v>
          </cell>
          <cell r="S19">
            <v>50000</v>
          </cell>
        </row>
        <row r="20">
          <cell r="N20">
            <v>318857.77</v>
          </cell>
          <cell r="S20">
            <v>0</v>
          </cell>
        </row>
        <row r="21">
          <cell r="N21">
            <v>497759.51</v>
          </cell>
        </row>
        <row r="22">
          <cell r="N22">
            <v>567433.52</v>
          </cell>
          <cell r="S22">
            <v>50000</v>
          </cell>
        </row>
        <row r="23">
          <cell r="N23">
            <v>2008875</v>
          </cell>
          <cell r="S23">
            <v>50000</v>
          </cell>
        </row>
        <row r="24">
          <cell r="N24">
            <v>41028.199999999997</v>
          </cell>
          <cell r="S24">
            <v>0</v>
          </cell>
        </row>
        <row r="25">
          <cell r="N25">
            <v>882660.68</v>
          </cell>
          <cell r="S25">
            <v>50000</v>
          </cell>
        </row>
        <row r="27">
          <cell r="N27">
            <v>1431489.83</v>
          </cell>
          <cell r="S27">
            <v>50000</v>
          </cell>
        </row>
        <row r="28">
          <cell r="N28">
            <v>263295.07</v>
          </cell>
          <cell r="S28">
            <v>50000</v>
          </cell>
        </row>
        <row r="29">
          <cell r="N29">
            <v>51377.65</v>
          </cell>
          <cell r="S29">
            <v>50000</v>
          </cell>
        </row>
        <row r="30">
          <cell r="N30">
            <v>459996.32</v>
          </cell>
          <cell r="S30">
            <v>50000</v>
          </cell>
        </row>
        <row r="31">
          <cell r="N31">
            <v>195530.78</v>
          </cell>
          <cell r="S31">
            <v>50000</v>
          </cell>
        </row>
        <row r="32">
          <cell r="N32">
            <v>0</v>
          </cell>
          <cell r="S32">
            <v>0</v>
          </cell>
        </row>
        <row r="33">
          <cell r="N33">
            <v>3385450.3499999996</v>
          </cell>
          <cell r="S33">
            <v>0</v>
          </cell>
        </row>
      </sheetData>
      <sheetData sheetId="42"/>
      <sheetData sheetId="43">
        <row r="18">
          <cell r="N18">
            <v>777222.56</v>
          </cell>
          <cell r="S18">
            <v>50000</v>
          </cell>
        </row>
        <row r="19">
          <cell r="N19">
            <v>465187.66</v>
          </cell>
          <cell r="S19">
            <v>50000</v>
          </cell>
        </row>
        <row r="20">
          <cell r="N20">
            <v>223214</v>
          </cell>
          <cell r="S20">
            <v>0</v>
          </cell>
        </row>
        <row r="21">
          <cell r="N21">
            <v>519031.39</v>
          </cell>
          <cell r="S21">
            <v>50000</v>
          </cell>
        </row>
        <row r="22">
          <cell r="N22">
            <v>549095.17000000004</v>
          </cell>
          <cell r="S22">
            <v>50000</v>
          </cell>
        </row>
        <row r="23">
          <cell r="N23">
            <v>2031281.25</v>
          </cell>
          <cell r="S23">
            <v>50000</v>
          </cell>
        </row>
        <row r="24">
          <cell r="N24">
            <v>0</v>
          </cell>
          <cell r="S24">
            <v>0</v>
          </cell>
        </row>
        <row r="25">
          <cell r="N25">
            <v>510221.72</v>
          </cell>
          <cell r="S25">
            <v>50000</v>
          </cell>
        </row>
        <row r="27">
          <cell r="N27">
            <v>1328781.95</v>
          </cell>
          <cell r="S27">
            <v>50000</v>
          </cell>
        </row>
        <row r="28">
          <cell r="N28">
            <v>152598.31</v>
          </cell>
          <cell r="S28">
            <v>50000</v>
          </cell>
        </row>
        <row r="29">
          <cell r="N29">
            <v>260778.62</v>
          </cell>
          <cell r="S29">
            <v>50000</v>
          </cell>
        </row>
        <row r="30">
          <cell r="N30">
            <v>302670.77</v>
          </cell>
          <cell r="S30">
            <v>50000</v>
          </cell>
        </row>
        <row r="31">
          <cell r="N31">
            <v>739.27</v>
          </cell>
          <cell r="S31">
            <v>50000</v>
          </cell>
        </row>
        <row r="32">
          <cell r="N32">
            <v>0</v>
          </cell>
          <cell r="S32">
            <v>0</v>
          </cell>
        </row>
        <row r="33">
          <cell r="N33">
            <v>2849215.1</v>
          </cell>
          <cell r="S3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D19" workbookViewId="0">
      <selection activeCell="I35" sqref="I35"/>
    </sheetView>
  </sheetViews>
  <sheetFormatPr defaultRowHeight="14.4" x14ac:dyDescent="0.3"/>
  <cols>
    <col min="2" max="2" width="17.21875" customWidth="1"/>
    <col min="3" max="3" width="13.5546875" customWidth="1"/>
    <col min="4" max="5" width="12.109375" customWidth="1"/>
    <col min="6" max="6" width="8" customWidth="1"/>
    <col min="7" max="7" width="12.6640625" customWidth="1"/>
    <col min="8" max="8" width="13.33203125" customWidth="1"/>
    <col min="9" max="9" width="12.109375" customWidth="1"/>
  </cols>
  <sheetData>
    <row r="1" spans="1:11" x14ac:dyDescent="0.3">
      <c r="J1" t="s">
        <v>51</v>
      </c>
    </row>
    <row r="2" spans="1:11" ht="17.399999999999999" x14ac:dyDescent="0.3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7.399999999999999" x14ac:dyDescent="0.3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6.2" thickBot="1" x14ac:dyDescent="0.3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55.8" thickBot="1" x14ac:dyDescent="0.35">
      <c r="A5" s="25" t="s">
        <v>3</v>
      </c>
      <c r="B5" s="25" t="s">
        <v>4</v>
      </c>
      <c r="C5" s="25" t="s">
        <v>5</v>
      </c>
      <c r="D5" s="1" t="s">
        <v>6</v>
      </c>
      <c r="E5" s="1" t="s">
        <v>8</v>
      </c>
      <c r="F5" s="1" t="s">
        <v>10</v>
      </c>
      <c r="G5" s="1" t="s">
        <v>12</v>
      </c>
      <c r="H5" s="4" t="s">
        <v>14</v>
      </c>
      <c r="I5" s="25" t="s">
        <v>15</v>
      </c>
      <c r="J5" s="27" t="s">
        <v>16</v>
      </c>
      <c r="K5" s="28"/>
    </row>
    <row r="6" spans="1:11" ht="69.599999999999994" thickBot="1" x14ac:dyDescent="0.35">
      <c r="A6" s="26"/>
      <c r="B6" s="26"/>
      <c r="C6" s="26"/>
      <c r="D6" s="2" t="s">
        <v>7</v>
      </c>
      <c r="E6" s="2" t="s">
        <v>9</v>
      </c>
      <c r="F6" s="3" t="s">
        <v>11</v>
      </c>
      <c r="G6" s="3" t="s">
        <v>13</v>
      </c>
      <c r="H6" s="3" t="s">
        <v>13</v>
      </c>
      <c r="I6" s="26"/>
      <c r="J6" s="5" t="s">
        <v>17</v>
      </c>
      <c r="K6" s="5" t="s">
        <v>18</v>
      </c>
    </row>
    <row r="7" spans="1:11" ht="15" thickBot="1" x14ac:dyDescent="0.35">
      <c r="A7" s="6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</row>
    <row r="8" spans="1:11" ht="15" thickBot="1" x14ac:dyDescent="0.35">
      <c r="A8" s="29" t="s">
        <v>19</v>
      </c>
      <c r="B8" s="30"/>
      <c r="C8" s="30"/>
      <c r="D8" s="30"/>
      <c r="E8" s="30"/>
      <c r="F8" s="30"/>
      <c r="G8" s="30"/>
      <c r="H8" s="30"/>
      <c r="I8" s="30"/>
      <c r="J8" s="30"/>
      <c r="K8" s="31"/>
    </row>
    <row r="9" spans="1:11" ht="15" thickBot="1" x14ac:dyDescent="0.35">
      <c r="A9" s="9">
        <v>1</v>
      </c>
      <c r="B9" s="10" t="s">
        <v>20</v>
      </c>
      <c r="C9" s="10" t="s">
        <v>21</v>
      </c>
      <c r="D9" s="10">
        <v>2012</v>
      </c>
      <c r="E9" s="11">
        <v>41124</v>
      </c>
      <c r="F9" s="10">
        <v>1</v>
      </c>
      <c r="G9" s="10">
        <v>58933</v>
      </c>
      <c r="H9" s="17">
        <f>+('[1]Свод 07'!$N$18+'[1]Свод 07'!$S$18+'[1]Свод 08'!$N$18+'[1]Свод 08'!$S$18+'[1]Свод 09'!$N$18+'[1]Свод 09'!$S$18)/1000</f>
        <v>2316.8218200000001</v>
      </c>
      <c r="I9" s="10" t="s">
        <v>22</v>
      </c>
      <c r="J9" s="10">
        <v>4090</v>
      </c>
      <c r="K9" s="10">
        <v>265231</v>
      </c>
    </row>
    <row r="10" spans="1:11" ht="15" thickBot="1" x14ac:dyDescent="0.35">
      <c r="A10" s="9">
        <v>2</v>
      </c>
      <c r="B10" s="10" t="s">
        <v>20</v>
      </c>
      <c r="C10" s="10" t="s">
        <v>23</v>
      </c>
      <c r="D10" s="10">
        <v>2012</v>
      </c>
      <c r="E10" s="11">
        <v>41138</v>
      </c>
      <c r="F10" s="10">
        <v>1</v>
      </c>
      <c r="G10" s="10">
        <v>58933</v>
      </c>
      <c r="H10" s="17">
        <f>+('[1]Свод 07'!$N$19+'[1]Свод 07'!$S$19+'[1]Свод 08'!$N$19+'[1]Свод 08'!$S$19+'[1]Свод 09'!$N$19+'[1]Свод 09'!$S$19)/1000</f>
        <v>1561.84969</v>
      </c>
      <c r="I10" s="10" t="s">
        <v>22</v>
      </c>
      <c r="J10" s="10">
        <v>2665</v>
      </c>
      <c r="K10" s="10">
        <v>283702</v>
      </c>
    </row>
    <row r="11" spans="1:11" ht="15" thickBot="1" x14ac:dyDescent="0.35">
      <c r="A11" s="9">
        <v>3</v>
      </c>
      <c r="B11" s="10" t="s">
        <v>24</v>
      </c>
      <c r="C11" s="10" t="s">
        <v>25</v>
      </c>
      <c r="D11" s="10">
        <v>2003</v>
      </c>
      <c r="E11" s="11">
        <v>42861</v>
      </c>
      <c r="F11" s="10">
        <v>1</v>
      </c>
      <c r="G11" s="10">
        <v>103811</v>
      </c>
      <c r="H11" s="17">
        <f>+('[1]Свод 07'!$N$20+'[1]Свод 07'!$S$20+'[1]Свод 08'!$N$20+'[1]Свод 08'!$S$20+'[1]Свод 09'!$N$20+'[1]Свод 09'!$S$20)/1000</f>
        <v>987.23380000000009</v>
      </c>
      <c r="I11" s="10" t="s">
        <v>22</v>
      </c>
      <c r="J11" s="10">
        <v>651</v>
      </c>
      <c r="K11" s="10">
        <v>129850</v>
      </c>
    </row>
    <row r="12" spans="1:11" ht="15" thickBot="1" x14ac:dyDescent="0.35">
      <c r="A12" s="9">
        <v>4</v>
      </c>
      <c r="B12" s="10" t="s">
        <v>26</v>
      </c>
      <c r="C12" s="10" t="s">
        <v>27</v>
      </c>
      <c r="D12" s="10">
        <v>2011</v>
      </c>
      <c r="E12" s="11">
        <v>40863</v>
      </c>
      <c r="F12" s="10">
        <v>1</v>
      </c>
      <c r="G12" s="10">
        <v>117313</v>
      </c>
      <c r="H12" s="17">
        <f>+('[1]Свод 07'!$N$21+'[1]Свод 07'!$S$21+'[1]Свод 08'!$N$21+'[1]Свод 08'!$S$19+'[1]Свод 09'!$N$21+'[1]Свод 09'!$S$21)/1000</f>
        <v>1286.2888799999998</v>
      </c>
      <c r="I12" s="10" t="s">
        <v>22</v>
      </c>
      <c r="J12" s="10">
        <v>1550</v>
      </c>
      <c r="K12" s="7">
        <v>341713</v>
      </c>
    </row>
    <row r="13" spans="1:11" ht="15" thickBot="1" x14ac:dyDescent="0.35">
      <c r="A13" s="9">
        <v>5</v>
      </c>
      <c r="B13" s="10" t="s">
        <v>26</v>
      </c>
      <c r="C13" s="10" t="s">
        <v>28</v>
      </c>
      <c r="D13" s="10">
        <v>2009</v>
      </c>
      <c r="E13" s="11">
        <v>40098</v>
      </c>
      <c r="F13" s="10">
        <v>1</v>
      </c>
      <c r="G13" s="10">
        <v>122318</v>
      </c>
      <c r="H13" s="17">
        <f>+('[1]Свод 07'!$N$22+'[1]Свод 07'!$S$22+'[1]Свод 08'!$N$22+'[1]Свод 08'!$S$22+'[1]Свод 09'!$N$22+'[1]Свод 09'!$S$22)/1000</f>
        <v>1792.0734399999999</v>
      </c>
      <c r="I13" s="10" t="s">
        <v>22</v>
      </c>
      <c r="J13" s="10">
        <v>2240</v>
      </c>
      <c r="K13" s="10">
        <v>331592</v>
      </c>
    </row>
    <row r="14" spans="1:11" ht="15" thickBot="1" x14ac:dyDescent="0.35">
      <c r="A14" s="9">
        <v>6</v>
      </c>
      <c r="B14" s="10" t="s">
        <v>26</v>
      </c>
      <c r="C14" s="10" t="s">
        <v>29</v>
      </c>
      <c r="D14" s="10">
        <v>2015</v>
      </c>
      <c r="E14" s="11">
        <v>42569</v>
      </c>
      <c r="F14" s="10">
        <v>1</v>
      </c>
      <c r="G14" s="10">
        <v>120432</v>
      </c>
      <c r="H14" s="17">
        <f>+('[1]Свод 07'!$N$23+'[1]Свод 07'!$S$23+'[1]Свод 08'!$N$23+'[1]Свод 08'!$S$23+'[1]Свод 09'!$N$23+'[1]Свод 09'!$S$23)/1000</f>
        <v>5534.90625</v>
      </c>
      <c r="I14" s="10" t="s">
        <v>22</v>
      </c>
      <c r="J14" s="10">
        <v>5877</v>
      </c>
      <c r="K14" s="10">
        <v>228627</v>
      </c>
    </row>
    <row r="15" spans="1:11" ht="15" thickBot="1" x14ac:dyDescent="0.35">
      <c r="A15" s="9">
        <v>7</v>
      </c>
      <c r="B15" s="10" t="s">
        <v>26</v>
      </c>
      <c r="C15" s="10" t="s">
        <v>30</v>
      </c>
      <c r="D15" s="10">
        <v>2013</v>
      </c>
      <c r="E15" s="11">
        <v>41487</v>
      </c>
      <c r="F15" s="10">
        <v>1</v>
      </c>
      <c r="G15" s="10">
        <v>144111</v>
      </c>
      <c r="H15" s="17">
        <f>+('[1]Свод 07'!$N$24+'[1]Свод 07'!$S$24+'[1]Свод 08'!$N$24+'[1]Свод 08'!$S$24+'[1]Свод 09'!$N$24+'[1]Свод 09'!$S$24)/1000</f>
        <v>274.85002999999995</v>
      </c>
      <c r="I15" s="10" t="s">
        <v>22</v>
      </c>
      <c r="J15" s="10">
        <v>375</v>
      </c>
      <c r="K15" s="10">
        <v>227378</v>
      </c>
    </row>
    <row r="16" spans="1:11" ht="15" thickBot="1" x14ac:dyDescent="0.35">
      <c r="A16" s="9">
        <v>8</v>
      </c>
      <c r="B16" s="10" t="s">
        <v>20</v>
      </c>
      <c r="C16" s="10" t="s">
        <v>31</v>
      </c>
      <c r="D16" s="10">
        <v>2016</v>
      </c>
      <c r="E16" s="11">
        <v>42711</v>
      </c>
      <c r="F16" s="10">
        <v>1</v>
      </c>
      <c r="G16" s="10">
        <v>66288</v>
      </c>
      <c r="H16" s="17">
        <f>+('[1]Свод 07'!$N$25+'[1]Свод 07'!$S$25+'[1]Свод 08'!$N$25+'[1]Свод 08'!$S$25+'[1]Свод 09'!$N$25+'[1]Свод 09'!$S$25)/1000</f>
        <v>2154.7244100000003</v>
      </c>
      <c r="I16" s="10" t="s">
        <v>22</v>
      </c>
      <c r="J16" s="10">
        <v>3784</v>
      </c>
      <c r="K16" s="10">
        <v>134377</v>
      </c>
    </row>
    <row r="17" spans="1:12" ht="15" thickBot="1" x14ac:dyDescent="0.35">
      <c r="A17" s="9">
        <v>9</v>
      </c>
      <c r="B17" s="10" t="s">
        <v>20</v>
      </c>
      <c r="C17" s="10" t="s">
        <v>32</v>
      </c>
      <c r="D17" s="10">
        <v>2014</v>
      </c>
      <c r="E17" s="11">
        <v>41932</v>
      </c>
      <c r="F17" s="10">
        <v>1</v>
      </c>
      <c r="G17" s="10">
        <v>65899</v>
      </c>
      <c r="H17" s="17">
        <f>+('[1]Свод 07'!$N$27+'[1]Свод 07'!$S$27+'[1]Свод 08'!$N$27+'[1]Свод 08'!$S$27+'[1]Свод 09'!$N$27+'[1]Свод 09'!$S$27)/1000</f>
        <v>4504.7691400000003</v>
      </c>
      <c r="I17" s="10" t="s">
        <v>22</v>
      </c>
      <c r="J17" s="10">
        <v>8220</v>
      </c>
      <c r="K17" s="10">
        <v>469779</v>
      </c>
    </row>
    <row r="18" spans="1:12" ht="15" thickBot="1" x14ac:dyDescent="0.35">
      <c r="A18" s="9">
        <v>10</v>
      </c>
      <c r="B18" s="10" t="s">
        <v>20</v>
      </c>
      <c r="C18" s="10" t="s">
        <v>33</v>
      </c>
      <c r="D18" s="10">
        <v>2014</v>
      </c>
      <c r="E18" s="11">
        <v>41932</v>
      </c>
      <c r="F18" s="10">
        <v>1</v>
      </c>
      <c r="G18" s="10">
        <v>65899</v>
      </c>
      <c r="H18" s="17">
        <f>+('[1]Свод 07'!$N$28+'[1]Свод 07'!$S$28+'[1]Свод 08'!$N$28+'[1]Свод 08'!$S$28+'[1]Свод 09'!$N$28+'[1]Свод 09'!$S$28)/1000</f>
        <v>900.85732000000007</v>
      </c>
      <c r="I18" s="10" t="s">
        <v>22</v>
      </c>
      <c r="J18" s="10">
        <v>1431</v>
      </c>
      <c r="K18" s="10">
        <v>213592</v>
      </c>
    </row>
    <row r="19" spans="1:12" ht="15" thickBot="1" x14ac:dyDescent="0.35">
      <c r="A19" s="9">
        <v>11</v>
      </c>
      <c r="B19" s="10" t="s">
        <v>34</v>
      </c>
      <c r="C19" s="10" t="s">
        <v>35</v>
      </c>
      <c r="D19" s="10">
        <v>2015</v>
      </c>
      <c r="E19" s="11">
        <v>42786</v>
      </c>
      <c r="F19" s="10">
        <v>1</v>
      </c>
      <c r="G19" s="10">
        <v>89522</v>
      </c>
      <c r="H19" s="17">
        <f>+('[1]Свод 07'!$N$29+'[1]Свод 07'!$S$29+'[1]Свод 08'!$N$29+'[1]Свод 08'!$S$29+'[1]Свод 09'!$N$29+'[1]Свод 09'!$S$29)/1000</f>
        <v>881.01519000000008</v>
      </c>
      <c r="I19" s="10" t="s">
        <v>22</v>
      </c>
      <c r="J19" s="10">
        <v>1231</v>
      </c>
      <c r="K19" s="10">
        <v>104374</v>
      </c>
    </row>
    <row r="20" spans="1:12" ht="15" thickBot="1" x14ac:dyDescent="0.35">
      <c r="A20" s="9">
        <v>12</v>
      </c>
      <c r="B20" s="10" t="s">
        <v>36</v>
      </c>
      <c r="C20" s="10" t="s">
        <v>37</v>
      </c>
      <c r="D20" s="10">
        <v>2015</v>
      </c>
      <c r="E20" s="11">
        <v>42487</v>
      </c>
      <c r="F20" s="10">
        <v>1</v>
      </c>
      <c r="G20" s="10">
        <v>80379</v>
      </c>
      <c r="H20" s="17">
        <f>+('[1]Свод 07'!$N$30+'[1]Свод 07'!$S$30+'[1]Свод 08'!$N$30+'[1]Свод 08'!$S$30+'[1]Свод 09'!$N$30+'[1]Свод 09'!$S$30)/1000</f>
        <v>1314.2788799999998</v>
      </c>
      <c r="I20" s="10" t="s">
        <v>22</v>
      </c>
      <c r="J20" s="10">
        <v>2165</v>
      </c>
      <c r="K20" s="10">
        <v>53855</v>
      </c>
    </row>
    <row r="21" spans="1:12" ht="15" thickBot="1" x14ac:dyDescent="0.35">
      <c r="A21" s="9">
        <v>13</v>
      </c>
      <c r="B21" s="10" t="s">
        <v>26</v>
      </c>
      <c r="C21" s="10" t="s">
        <v>38</v>
      </c>
      <c r="D21" s="10">
        <v>2011</v>
      </c>
      <c r="E21" s="11">
        <v>40701</v>
      </c>
      <c r="F21" s="10">
        <v>1</v>
      </c>
      <c r="G21" s="10">
        <v>136760</v>
      </c>
      <c r="H21" s="17">
        <f>+('[1]Свод 07'!$N$31+'[1]Свод 07'!$S$31+'[1]Свод 08'!$N$31+'[1]Свод 08'!$S$31+'[1]Свод 09'!$N$31+'[1]Свод 09'!$S$31)/1000</f>
        <v>403.43197000000004</v>
      </c>
      <c r="I21" s="10" t="s">
        <v>22</v>
      </c>
      <c r="J21" s="10">
        <v>356</v>
      </c>
      <c r="K21" s="10">
        <v>270678</v>
      </c>
    </row>
    <row r="22" spans="1:12" ht="15" thickBot="1" x14ac:dyDescent="0.35">
      <c r="A22" s="9">
        <v>14</v>
      </c>
      <c r="B22" s="10" t="s">
        <v>26</v>
      </c>
      <c r="C22" s="10" t="s">
        <v>39</v>
      </c>
      <c r="D22" s="10">
        <v>2018</v>
      </c>
      <c r="E22" s="11">
        <v>43448</v>
      </c>
      <c r="F22" s="10">
        <v>1</v>
      </c>
      <c r="G22" s="10">
        <v>142353</v>
      </c>
      <c r="H22" s="17">
        <f>+('[1]Свод 07'!$N$32+'[1]Свод 07'!$S$32+'[1]Свод 08'!$N$32+'[1]Свод 08'!$S$32+'[1]Свод 09'!$N$32+'[1]Свод 09'!$S$32)/1000</f>
        <v>0</v>
      </c>
      <c r="I22" s="10" t="s">
        <v>22</v>
      </c>
      <c r="J22" s="10">
        <v>0</v>
      </c>
      <c r="K22" s="10">
        <v>106783</v>
      </c>
    </row>
    <row r="23" spans="1:12" ht="15" thickBot="1" x14ac:dyDescent="0.35">
      <c r="A23" s="9">
        <v>15</v>
      </c>
      <c r="B23" s="10" t="s">
        <v>40</v>
      </c>
      <c r="C23" s="10" t="s">
        <v>41</v>
      </c>
      <c r="D23" s="10">
        <v>2022</v>
      </c>
      <c r="E23" s="11">
        <v>45252</v>
      </c>
      <c r="F23" s="10">
        <v>1</v>
      </c>
      <c r="G23" s="10">
        <v>300013</v>
      </c>
      <c r="H23" s="17">
        <f>+('[1]Свод 07'!$N$33+'[1]Свод 07'!$S$33+'[1]Свод 08'!$N$33+'[1]Свод 08'!$S$33+'[1]Свод 09'!$N$33+'[1]Свод 09'!$S$33)/1000</f>
        <v>9475.4539499999992</v>
      </c>
      <c r="I23" s="10" t="s">
        <v>22</v>
      </c>
      <c r="J23" s="10">
        <v>6432</v>
      </c>
      <c r="K23" s="10">
        <v>44767</v>
      </c>
    </row>
    <row r="24" spans="1:12" ht="15" thickBot="1" x14ac:dyDescent="0.35">
      <c r="A24" s="32" t="s">
        <v>42</v>
      </c>
      <c r="B24" s="33"/>
      <c r="C24" s="33"/>
      <c r="D24" s="33"/>
      <c r="E24" s="34"/>
      <c r="F24" s="8">
        <v>15</v>
      </c>
      <c r="G24" s="8">
        <f>SUM(G9:G23)</f>
        <v>1672964</v>
      </c>
      <c r="H24" s="18">
        <f>SUM(H9:H23)</f>
        <v>33388.554770000002</v>
      </c>
      <c r="I24" s="8" t="s">
        <v>22</v>
      </c>
      <c r="J24" s="12">
        <f>SUM(J9:J23)</f>
        <v>41067</v>
      </c>
      <c r="K24" s="8">
        <f>SUM(K9:K23)</f>
        <v>3206298</v>
      </c>
    </row>
    <row r="25" spans="1:12" ht="15" thickBot="1" x14ac:dyDescent="0.35">
      <c r="A25" s="32" t="s">
        <v>43</v>
      </c>
      <c r="B25" s="33"/>
      <c r="C25" s="33"/>
      <c r="D25" s="33"/>
      <c r="E25" s="34"/>
      <c r="F25" s="8">
        <v>15</v>
      </c>
      <c r="G25" s="8">
        <v>1672964</v>
      </c>
      <c r="H25" s="18">
        <f>163527+H24</f>
        <v>196915.55476999999</v>
      </c>
      <c r="I25" s="8" t="s">
        <v>22</v>
      </c>
      <c r="J25" s="8">
        <f>126872+J24</f>
        <v>167939</v>
      </c>
      <c r="K25" s="13">
        <f>3042181+J24</f>
        <v>3083248</v>
      </c>
    </row>
    <row r="26" spans="1:12" x14ac:dyDescent="0.3">
      <c r="A26" s="14"/>
      <c r="L26" s="16"/>
    </row>
    <row r="27" spans="1:12" ht="15.6" x14ac:dyDescent="0.3">
      <c r="A27" s="24" t="s">
        <v>52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16"/>
    </row>
    <row r="28" spans="1:12" s="16" customFormat="1" ht="15.6" x14ac:dyDescent="0.3">
      <c r="A28" s="15" t="s">
        <v>44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2" s="16" customFormat="1" ht="63.6" customHeight="1" x14ac:dyDescent="0.3">
      <c r="A29" s="22" t="s">
        <v>45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2" s="16" customFormat="1" ht="15.6" x14ac:dyDescent="0.3">
      <c r="A30" s="21" t="s">
        <v>46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</row>
    <row r="31" spans="1:12" s="16" customFormat="1" ht="15.6" x14ac:dyDescent="0.3">
      <c r="A31" s="21" t="s">
        <v>47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spans="1:12" s="16" customFormat="1" ht="15.6" x14ac:dyDescent="0.3">
      <c r="A32" s="23" t="s">
        <v>48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2" s="16" customFormat="1" ht="15.6" x14ac:dyDescent="0.3">
      <c r="A33" s="21" t="s">
        <v>49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/>
    </row>
    <row r="34" spans="1:12" s="16" customFormat="1" ht="36.6" customHeight="1" x14ac:dyDescent="0.3">
      <c r="A34" s="21" t="s">
        <v>50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/>
    </row>
  </sheetData>
  <mergeCells count="18">
    <mergeCell ref="A24:E24"/>
    <mergeCell ref="A25:E25"/>
    <mergeCell ref="A2:K2"/>
    <mergeCell ref="A3:K3"/>
    <mergeCell ref="A4:K4"/>
    <mergeCell ref="A34:K34"/>
    <mergeCell ref="A29:K29"/>
    <mergeCell ref="A30:K30"/>
    <mergeCell ref="A31:K31"/>
    <mergeCell ref="A32:K32"/>
    <mergeCell ref="A33:K33"/>
    <mergeCell ref="A27:K27"/>
    <mergeCell ref="A5:A6"/>
    <mergeCell ref="B5:B6"/>
    <mergeCell ref="C5:C6"/>
    <mergeCell ref="I5:I6"/>
    <mergeCell ref="J5:K5"/>
    <mergeCell ref="A8:K8"/>
  </mergeCells>
  <pageMargins left="0.70866141732283472" right="0.70866141732283472" top="0.74803149606299213" bottom="0.74803149606299213" header="0.31496062992125984" footer="0.31496062992125984"/>
  <pageSetup paperSize="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Лист1!_Hlk109510007</vt:lpstr>
      <vt:lpstr>Лист1!_Hlk112447305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Akmal Shukurov</dc:creator>
  <cp:lastModifiedBy>Akmal Shukurov</cp:lastModifiedBy>
  <cp:lastPrinted>2024-07-08T11:29:36Z</cp:lastPrinted>
  <dcterms:created xsi:type="dcterms:W3CDTF">2024-01-11T04:59:33Z</dcterms:created>
  <dcterms:modified xsi:type="dcterms:W3CDTF">2024-10-10T05:53:30Z</dcterms:modified>
</cp:coreProperties>
</file>